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Суворовская 71\"/>
    </mc:Choice>
  </mc:AlternateContent>
  <xr:revisionPtr revIDLastSave="0" documentId="13_ncr:1_{91F8BD70-B25D-4F9C-AC57-A3D00D7AC39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98" i="1"/>
  <c r="D118" i="1"/>
  <c r="D119" i="1" s="1"/>
  <c r="D69" i="1"/>
  <c r="D63" i="1"/>
  <c r="D45" i="1"/>
  <c r="D42" i="1"/>
  <c r="D39" i="1"/>
  <c r="D30" i="1"/>
  <c r="D27" i="1"/>
  <c r="D21" i="1"/>
  <c r="D12" i="1"/>
  <c r="D11" i="1" s="1"/>
  <c r="D123" i="1"/>
  <c r="D112" i="1"/>
  <c r="D108" i="1"/>
  <c r="D109" i="1" s="1"/>
  <c r="D80" i="1"/>
  <c r="D15" i="1"/>
  <c r="D99" i="1" l="1"/>
</calcChain>
</file>

<file path=xl/sharedStrings.xml><?xml version="1.0" encoding="utf-8"?>
<sst xmlns="http://schemas.openxmlformats.org/spreadsheetml/2006/main" count="375" uniqueCount="212">
  <si>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</si>
  <si>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</si>
  <si>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</si>
  <si>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</si>
  <si>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</si>
  <si>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</si>
  <si>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</si>
  <si>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</si>
  <si>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</si>
  <si>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</si>
  <si>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</si>
  <si>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</si>
  <si>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</si>
  <si>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</si>
  <si>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</si>
  <si>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</si>
  <si>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</si>
  <si>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</si>
  <si>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</si>
  <si>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</si>
  <si>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</si>
  <si>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</si>
  <si>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</si>
  <si>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</si>
  <si>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</si>
  <si>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</si>
  <si>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</si>
  <si>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</si>
  <si>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</si>
  <si>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</si>
  <si>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</si>
  <si>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</si>
  <si>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</si>
  <si>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</si>
  <si>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</si>
  <si>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</si>
  <si>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</si>
  <si>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</si>
  <si>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</si>
  <si>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</si>
  <si>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</si>
  <si>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</si>
  <si>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</si>
  <si>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</si>
  <si>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</si>
  <si>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</si>
  <si>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</si>
  <si>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</si>
  <si>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</si>
  <si>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</si>
  <si>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</si>
  <si>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22.</t>
  </si>
  <si>
    <t>Исполнитель работы (услуги)</t>
  </si>
  <si>
    <t>ООО "УО Наш Дом"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</si>
  <si>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</si>
  <si>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</si>
  <si>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</si>
  <si>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</si>
  <si>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</si>
  <si>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</si>
  <si>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</si>
  <si>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</si>
  <si>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</si>
  <si>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</si>
  <si>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</si>
  <si>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</si>
  <si>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</si>
  <si>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</si>
  <si>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</si>
  <si>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</si>
  <si>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</si>
  <si>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</si>
  <si>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</si>
  <si>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</si>
  <si>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</si>
  <si>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</si>
  <si>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</si>
  <si>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</si>
  <si>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</si>
  <si>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</si>
  <si>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</si>
  <si>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</si>
  <si>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</si>
  <si>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</si>
  <si>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</si>
  <si>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</si>
  <si>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</si>
  <si>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</si>
  <si>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</si>
  <si>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</si>
  <si>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</si>
  <si>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</si>
  <si>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</si>
  <si>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</si>
  <si>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</si>
  <si>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</si>
  <si>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</si>
  <si>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</si>
  <si>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</si>
  <si>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</si>
  <si>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</si>
  <si>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</si>
  <si>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</si>
  <si>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</si>
  <si>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</si>
  <si>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</si>
  <si>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</si>
  <si>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</si>
  <si>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</si>
  <si>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</si>
  <si>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</si>
  <si>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</si>
  <si>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</si>
  <si>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</si>
  <si>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</si>
  <si>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</si>
  <si>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</si>
  <si>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</si>
  <si>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</si>
  <si>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</si>
  <si>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</si>
  <si>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</si>
  <si>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</si>
  <si>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</si>
  <si>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</si>
  <si>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</si>
  <si>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</si>
  <si>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</si>
  <si>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</si>
  <si>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</si>
  <si>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</si>
  <si>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</si>
  <si>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</si>
  <si>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</si>
  <si>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</si>
  <si>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</si>
  <si>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</si>
  <si>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</si>
  <si>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</si>
  <si>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</si>
  <si>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</si>
  <si>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</si>
  <si>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</si>
  <si>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</si>
  <si>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Стоимость выполнения работ (услуг)</t>
  </si>
  <si>
    <t>31.03.2021</t>
  </si>
  <si>
    <t>97.</t>
  </si>
  <si>
    <t>98.</t>
  </si>
  <si>
    <t>99.</t>
  </si>
  <si>
    <t>100.</t>
  </si>
  <si>
    <t>101.</t>
  </si>
  <si>
    <t>102.</t>
  </si>
  <si>
    <t>103.</t>
  </si>
  <si>
    <t>Обследование вентиляционных и дымоотводящих систем</t>
  </si>
  <si>
    <t>ООО "Южный регион"</t>
  </si>
  <si>
    <t>ООО "НовороссийскГорГаз"</t>
  </si>
  <si>
    <t>работы по ТО и ППР пожарных установок</t>
  </si>
  <si>
    <t>Обслуживание газопроводов (ВДГО)</t>
  </si>
  <si>
    <t>Обслуживание СКУД (домофон)</t>
  </si>
  <si>
    <t>ИП Дремлюга В.С.</t>
  </si>
  <si>
    <t>ИП Ишоев И.С.</t>
  </si>
  <si>
    <t>содержание общего имущества</t>
  </si>
  <si>
    <t>ООО "ВЭМ-Юг"</t>
  </si>
  <si>
    <t>ООО "ОТИС-Лифт"</t>
  </si>
  <si>
    <t>Техническое обслуживание лифтов</t>
  </si>
  <si>
    <t>ИП Заброда М.В.</t>
  </si>
  <si>
    <t>обшивка лифта</t>
  </si>
  <si>
    <t>ИП Бондаренко И.В.</t>
  </si>
  <si>
    <t>Аварийно-восстановительные работы ВНС</t>
  </si>
  <si>
    <t>Уборка придомовой территории</t>
  </si>
  <si>
    <t>ремонт автоворот</t>
  </si>
  <si>
    <t>ИП Кравченко А.Е.</t>
  </si>
  <si>
    <t>материалы и пр. (компьютер, лопата, грунт для растений и т.д.)</t>
  </si>
  <si>
    <t>услуги консъержа</t>
  </si>
  <si>
    <t>снятие показаний ОПУ и ИПУ</t>
  </si>
  <si>
    <t>ИП Иишоев И.С.</t>
  </si>
  <si>
    <t>ИП Огаркова М.А.</t>
  </si>
  <si>
    <t>дазинфекция накопительных баков</t>
  </si>
  <si>
    <t>услуги управления</t>
  </si>
  <si>
    <t>восстановление и содержание системы видеонаблюдения</t>
  </si>
  <si>
    <t>Обслуживание дизель-генератора и его заправка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</si>
  <si>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</si>
  <si>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</si>
  <si>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</si>
  <si>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</si>
  <si>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</si>
  <si>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</si>
  <si>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</si>
  <si>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</si>
  <si>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</si>
  <si>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</si>
  <si>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</si>
  <si>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</si>
  <si>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</si>
  <si>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</si>
  <si>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</si>
  <si>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64.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</si>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</sst>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" fillId="0" borderId="0"/>
  </cellStyleXfs>
  <cellXfs count="33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 shrinkToFi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  <cellStyle name="Обычный 2" xfId="6" xr:uid="{ED9C78EA-B62D-496D-AC82-3F7490F94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131"/>
  <sheetViews>
    <sheetView tabSelected="1" topLeftCell="A77" workbookViewId="0">
      <selection activeCell="D87" sqref="D87"/>
    </sheetView>
  </sheetViews>
  <sheetFormatPr defaultColWidth="9" defaultRowHeight="14.4" x14ac:dyDescent="0.3"/>
  <cols>
    <col min="1" max="1" width="4.09765625" style="1" customWidth="1"/>
    <col min="2" max="2" width="49.8984375" style="1" bestFit="1" customWidth="1"/>
    <col min="3" max="3" width="7.3984375" style="1" bestFit="1" customWidth="1"/>
    <col min="4" max="4" width="27.3984375" style="1" customWidth="1"/>
    <col min="5" max="6" width="8" style="1" customWidth="1"/>
    <col min="7" max="7" width="13.296875" style="1" customWidth="1"/>
    <col min="8" max="236" width="8" style="1" customWidth="1"/>
    <col min="237" max="1007" width="10.69921875" customWidth="1"/>
    <col min="1008" max="1008" width="9" customWidth="1"/>
  </cols>
  <sheetData>
    <row r="1" spans="1:236" ht="42.75" customHeight="1" x14ac:dyDescent="0.3">
      <c r="A1" s="32" t="s">
        <v>0</v>
      </c>
      <c r="B1" s="32"/>
      <c r="C1" s="32"/>
      <c r="D1" s="32"/>
    </row>
    <row r="2" spans="1:236" ht="28.8" x14ac:dyDescent="0.3">
      <c r="A2" s="2" t="s">
        <v>1</v>
      </c>
      <c r="B2" s="2" t="s">
        <v>2</v>
      </c>
      <c r="C2" s="2" t="s">
        <v>3</v>
      </c>
      <c r="D2" s="2" t="s">
        <v>4</v>
      </c>
      <c r="HX2"/>
      <c r="HY2"/>
      <c r="HZ2"/>
      <c r="IA2"/>
      <c r="IB2"/>
    </row>
    <row r="3" spans="1:236" x14ac:dyDescent="0.3">
      <c r="A3" s="3">
        <v>1</v>
      </c>
      <c r="B3" s="3">
        <v>2</v>
      </c>
      <c r="C3" s="3">
        <v>3</v>
      </c>
      <c r="D3" s="3">
        <v>4</v>
      </c>
      <c r="HX3"/>
      <c r="HY3"/>
      <c r="HZ3"/>
      <c r="IA3"/>
      <c r="IB3"/>
    </row>
    <row r="4" spans="1:236" x14ac:dyDescent="0.3">
      <c r="A4" s="4" t="s">
        <v>5</v>
      </c>
      <c r="B4" s="5" t="s">
        <v>6</v>
      </c>
      <c r="C4" s="6" t="s">
        <v>7</v>
      </c>
      <c r="D4" s="7" t="s">
        <v>145</v>
      </c>
      <c r="HX4"/>
      <c r="HY4"/>
      <c r="HZ4"/>
      <c r="IA4"/>
      <c r="IB4"/>
    </row>
    <row r="5" spans="1:236" x14ac:dyDescent="0.3">
      <c r="A5" s="8" t="s">
        <v>8</v>
      </c>
      <c r="B5" s="5" t="s">
        <v>9</v>
      </c>
      <c r="C5" s="6" t="s">
        <v>7</v>
      </c>
      <c r="D5" s="9">
        <v>43831</v>
      </c>
      <c r="HX5"/>
      <c r="HY5"/>
      <c r="HZ5"/>
      <c r="IA5"/>
      <c r="IB5"/>
    </row>
    <row r="6" spans="1:236" x14ac:dyDescent="0.3">
      <c r="A6" s="10" t="s">
        <v>10</v>
      </c>
      <c r="B6" s="5" t="s">
        <v>11</v>
      </c>
      <c r="C6" s="6" t="s">
        <v>7</v>
      </c>
      <c r="D6" s="9">
        <v>44196</v>
      </c>
      <c r="HX6"/>
      <c r="HY6"/>
      <c r="HZ6"/>
      <c r="IA6"/>
      <c r="IB6"/>
    </row>
    <row r="7" spans="1:236" ht="30.6" customHeight="1" x14ac:dyDescent="0.3">
      <c r="A7" s="31" t="s">
        <v>12</v>
      </c>
      <c r="B7" s="31"/>
      <c r="C7" s="31"/>
      <c r="D7" s="31"/>
      <c r="HX7"/>
      <c r="HY7"/>
      <c r="HZ7"/>
      <c r="IA7"/>
      <c r="IB7"/>
    </row>
    <row r="8" spans="1:236" x14ac:dyDescent="0.3">
      <c r="A8" s="10" t="s">
        <v>13</v>
      </c>
      <c r="B8" s="5" t="s">
        <v>14</v>
      </c>
      <c r="C8" s="6" t="s">
        <v>15</v>
      </c>
      <c r="D8" s="11">
        <v>13671.75</v>
      </c>
      <c r="HX8"/>
      <c r="HY8"/>
      <c r="HZ8"/>
      <c r="IA8"/>
      <c r="IB8"/>
    </row>
    <row r="9" spans="1:236" x14ac:dyDescent="0.3">
      <c r="A9" s="10" t="s">
        <v>16</v>
      </c>
      <c r="B9" s="5" t="s">
        <v>17</v>
      </c>
      <c r="C9" s="6" t="s">
        <v>15</v>
      </c>
      <c r="D9" s="11">
        <v>0</v>
      </c>
      <c r="HX9"/>
      <c r="HY9"/>
      <c r="HZ9"/>
      <c r="IA9"/>
      <c r="IB9"/>
    </row>
    <row r="10" spans="1:236" x14ac:dyDescent="0.3">
      <c r="A10" s="10" t="s">
        <v>18</v>
      </c>
      <c r="B10" s="5" t="s">
        <v>19</v>
      </c>
      <c r="C10" s="6" t="s">
        <v>15</v>
      </c>
      <c r="D10" s="11">
        <v>603100.29</v>
      </c>
      <c r="HX10"/>
      <c r="HY10"/>
      <c r="HZ10"/>
      <c r="IA10"/>
      <c r="IB10"/>
    </row>
    <row r="11" spans="1:236" ht="28.8" x14ac:dyDescent="0.3">
      <c r="A11" s="10" t="s">
        <v>20</v>
      </c>
      <c r="B11" s="5" t="s">
        <v>21</v>
      </c>
      <c r="C11" s="6" t="s">
        <v>15</v>
      </c>
      <c r="D11" s="11">
        <f>D12+D13+D14</f>
        <v>4195728.91</v>
      </c>
      <c r="HX11"/>
      <c r="HY11"/>
      <c r="HZ11"/>
      <c r="IA11"/>
      <c r="IB11"/>
    </row>
    <row r="12" spans="1:236" x14ac:dyDescent="0.3">
      <c r="A12" s="10" t="s">
        <v>22</v>
      </c>
      <c r="B12" s="5" t="s">
        <v>23</v>
      </c>
      <c r="C12" s="6" t="s">
        <v>15</v>
      </c>
      <c r="D12" s="11">
        <f>4195728.91-D13-D14</f>
        <v>3128385.74</v>
      </c>
      <c r="HX12"/>
      <c r="HY12"/>
      <c r="HZ12"/>
      <c r="IA12"/>
      <c r="IB12"/>
    </row>
    <row r="13" spans="1:236" x14ac:dyDescent="0.3">
      <c r="A13" s="10" t="s">
        <v>24</v>
      </c>
      <c r="B13" s="5" t="s">
        <v>25</v>
      </c>
      <c r="C13" s="6" t="s">
        <v>15</v>
      </c>
      <c r="D13" s="11">
        <v>304955.19</v>
      </c>
      <c r="HX13"/>
      <c r="HY13"/>
      <c r="HZ13"/>
      <c r="IA13"/>
      <c r="IB13"/>
    </row>
    <row r="14" spans="1:236" x14ac:dyDescent="0.3">
      <c r="A14" s="8" t="s">
        <v>26</v>
      </c>
      <c r="B14" s="5" t="s">
        <v>27</v>
      </c>
      <c r="C14" s="6" t="s">
        <v>15</v>
      </c>
      <c r="D14" s="11">
        <v>762387.98</v>
      </c>
      <c r="HX14"/>
      <c r="HY14"/>
      <c r="HZ14"/>
      <c r="IA14"/>
      <c r="IB14"/>
    </row>
    <row r="15" spans="1:236" x14ac:dyDescent="0.3">
      <c r="A15" s="8" t="s">
        <v>28</v>
      </c>
      <c r="B15" s="5" t="s">
        <v>29</v>
      </c>
      <c r="C15" s="6" t="s">
        <v>15</v>
      </c>
      <c r="D15" s="12">
        <f>SUM(D16:D20)</f>
        <v>4210864.59</v>
      </c>
      <c r="HX15"/>
      <c r="HY15"/>
      <c r="HZ15"/>
      <c r="IA15"/>
      <c r="IB15"/>
    </row>
    <row r="16" spans="1:236" x14ac:dyDescent="0.3">
      <c r="A16" s="8" t="s">
        <v>30</v>
      </c>
      <c r="B16" s="5" t="s">
        <v>31</v>
      </c>
      <c r="C16" s="13" t="s">
        <v>15</v>
      </c>
      <c r="D16" s="14">
        <v>4210864.59</v>
      </c>
      <c r="HX16"/>
      <c r="HY16"/>
      <c r="HZ16"/>
      <c r="IA16"/>
      <c r="IB16"/>
    </row>
    <row r="17" spans="1:236" x14ac:dyDescent="0.3">
      <c r="A17" s="8" t="s">
        <v>32</v>
      </c>
      <c r="B17" s="5" t="s">
        <v>33</v>
      </c>
      <c r="C17" s="6" t="s">
        <v>15</v>
      </c>
      <c r="D17" s="11">
        <v>0</v>
      </c>
      <c r="HX17"/>
      <c r="HY17"/>
      <c r="HZ17"/>
      <c r="IA17"/>
      <c r="IB17"/>
    </row>
    <row r="18" spans="1:236" x14ac:dyDescent="0.3">
      <c r="A18" s="8" t="s">
        <v>34</v>
      </c>
      <c r="B18" s="5" t="s">
        <v>35</v>
      </c>
      <c r="C18" s="6" t="s">
        <v>15</v>
      </c>
      <c r="D18" s="11">
        <v>0</v>
      </c>
      <c r="HX18"/>
      <c r="HY18"/>
      <c r="HZ18"/>
      <c r="IA18"/>
      <c r="IB18"/>
    </row>
    <row r="19" spans="1:236" x14ac:dyDescent="0.3">
      <c r="A19" s="10" t="s">
        <v>36</v>
      </c>
      <c r="B19" s="5" t="s">
        <v>37</v>
      </c>
      <c r="C19" s="6" t="s">
        <v>15</v>
      </c>
      <c r="D19" s="11">
        <v>0</v>
      </c>
      <c r="HX19"/>
      <c r="HY19"/>
      <c r="HZ19"/>
      <c r="IA19"/>
      <c r="IB19"/>
    </row>
    <row r="20" spans="1:236" x14ac:dyDescent="0.3">
      <c r="A20" s="10" t="s">
        <v>38</v>
      </c>
      <c r="B20" s="5" t="s">
        <v>39</v>
      </c>
      <c r="C20" s="6" t="s">
        <v>15</v>
      </c>
      <c r="D20" s="11">
        <v>0</v>
      </c>
      <c r="HX20"/>
      <c r="HY20"/>
      <c r="HZ20"/>
      <c r="IA20"/>
      <c r="IB20"/>
    </row>
    <row r="21" spans="1:236" x14ac:dyDescent="0.3">
      <c r="A21" s="10" t="s">
        <v>40</v>
      </c>
      <c r="B21" s="5" t="s">
        <v>41</v>
      </c>
      <c r="C21" s="6" t="s">
        <v>15</v>
      </c>
      <c r="D21" s="11">
        <f>D24-D22</f>
        <v>555661.78</v>
      </c>
      <c r="HX21"/>
      <c r="HY21"/>
      <c r="HZ21"/>
      <c r="IA21"/>
      <c r="IB21"/>
    </row>
    <row r="22" spans="1:236" x14ac:dyDescent="0.3">
      <c r="A22" s="8" t="s">
        <v>42</v>
      </c>
      <c r="B22" s="5" t="s">
        <v>43</v>
      </c>
      <c r="C22" s="6" t="s">
        <v>15</v>
      </c>
      <c r="D22" s="11">
        <v>34610.53</v>
      </c>
      <c r="HX22"/>
      <c r="HY22"/>
      <c r="HZ22"/>
      <c r="IA22"/>
      <c r="IB22"/>
    </row>
    <row r="23" spans="1:236" x14ac:dyDescent="0.3">
      <c r="A23" s="8" t="s">
        <v>44</v>
      </c>
      <c r="B23" s="5" t="s">
        <v>45</v>
      </c>
      <c r="C23" s="6" t="s">
        <v>15</v>
      </c>
      <c r="D23" s="11">
        <v>0</v>
      </c>
      <c r="HX23"/>
      <c r="HY23"/>
      <c r="HZ23"/>
      <c r="IA23"/>
      <c r="IB23"/>
    </row>
    <row r="24" spans="1:236" x14ac:dyDescent="0.3">
      <c r="A24" s="8" t="s">
        <v>46</v>
      </c>
      <c r="B24" s="5" t="s">
        <v>47</v>
      </c>
      <c r="C24" s="6" t="s">
        <v>15</v>
      </c>
      <c r="D24" s="11">
        <v>590272.31000000006</v>
      </c>
      <c r="HX24"/>
      <c r="HY24"/>
      <c r="HZ24"/>
      <c r="IA24"/>
      <c r="IB24"/>
    </row>
    <row r="25" spans="1:236" ht="36" customHeight="1" x14ac:dyDescent="0.3">
      <c r="A25" s="31" t="s">
        <v>48</v>
      </c>
      <c r="B25" s="31"/>
      <c r="C25" s="31"/>
      <c r="D25" s="31"/>
      <c r="HX25"/>
      <c r="HY25"/>
      <c r="HZ25"/>
      <c r="IA25"/>
      <c r="IB25"/>
    </row>
    <row r="26" spans="1:236" ht="28.8" x14ac:dyDescent="0.3">
      <c r="A26" s="25" t="s">
        <v>49</v>
      </c>
      <c r="B26" s="5" t="s">
        <v>50</v>
      </c>
      <c r="C26" s="24"/>
      <c r="D26" s="6" t="s">
        <v>153</v>
      </c>
      <c r="HX26"/>
      <c r="HY26"/>
      <c r="HZ26"/>
      <c r="IA26"/>
      <c r="IB26"/>
    </row>
    <row r="27" spans="1:236" x14ac:dyDescent="0.3">
      <c r="A27" s="25" t="s">
        <v>51</v>
      </c>
      <c r="B27" s="5" t="s">
        <v>144</v>
      </c>
      <c r="C27" s="25" t="s">
        <v>15</v>
      </c>
      <c r="D27" s="26">
        <f>299*150</f>
        <v>44850</v>
      </c>
      <c r="HX27"/>
      <c r="HY27"/>
      <c r="HZ27"/>
      <c r="IA27"/>
      <c r="IB27"/>
    </row>
    <row r="28" spans="1:236" x14ac:dyDescent="0.3">
      <c r="A28" s="25" t="s">
        <v>54</v>
      </c>
      <c r="B28" s="5" t="s">
        <v>52</v>
      </c>
      <c r="C28" s="24"/>
      <c r="D28" s="6" t="s">
        <v>154</v>
      </c>
      <c r="HX28"/>
      <c r="HY28"/>
      <c r="HZ28"/>
      <c r="IA28"/>
      <c r="IB28"/>
    </row>
    <row r="29" spans="1:236" ht="28.8" x14ac:dyDescent="0.3">
      <c r="A29" s="25" t="s">
        <v>55</v>
      </c>
      <c r="B29" s="5" t="s">
        <v>50</v>
      </c>
      <c r="C29" s="24"/>
      <c r="D29" s="6" t="s">
        <v>156</v>
      </c>
      <c r="HX29"/>
      <c r="HY29"/>
      <c r="HZ29"/>
      <c r="IA29"/>
      <c r="IB29"/>
    </row>
    <row r="30" spans="1:236" x14ac:dyDescent="0.3">
      <c r="A30" s="25" t="s">
        <v>56</v>
      </c>
      <c r="B30" s="5" t="s">
        <v>144</v>
      </c>
      <c r="C30" s="25" t="s">
        <v>15</v>
      </c>
      <c r="D30" s="26">
        <f>12*10667.67</f>
        <v>128012.04000000001</v>
      </c>
      <c r="HX30"/>
      <c r="HY30"/>
      <c r="HZ30"/>
      <c r="IA30"/>
      <c r="IB30"/>
    </row>
    <row r="31" spans="1:236" x14ac:dyDescent="0.3">
      <c r="A31" s="25" t="s">
        <v>57</v>
      </c>
      <c r="B31" s="5" t="s">
        <v>52</v>
      </c>
      <c r="C31" s="24"/>
      <c r="D31" s="6" t="s">
        <v>154</v>
      </c>
      <c r="HX31"/>
      <c r="HY31"/>
      <c r="HZ31"/>
      <c r="IA31"/>
      <c r="IB31"/>
    </row>
    <row r="32" spans="1:236" ht="28.8" x14ac:dyDescent="0.3">
      <c r="A32" s="25" t="s">
        <v>58</v>
      </c>
      <c r="B32" s="5" t="s">
        <v>50</v>
      </c>
      <c r="C32" s="24"/>
      <c r="D32" s="6" t="s">
        <v>157</v>
      </c>
      <c r="HX32"/>
      <c r="HY32"/>
      <c r="HZ32"/>
      <c r="IA32"/>
      <c r="IB32"/>
    </row>
    <row r="33" spans="1:236" x14ac:dyDescent="0.3">
      <c r="A33" s="25" t="s">
        <v>59</v>
      </c>
      <c r="B33" s="5" t="s">
        <v>144</v>
      </c>
      <c r="C33" s="25" t="s">
        <v>15</v>
      </c>
      <c r="D33" s="26">
        <v>94322.35</v>
      </c>
      <c r="HX33"/>
      <c r="HY33"/>
      <c r="HZ33"/>
      <c r="IA33"/>
      <c r="IB33"/>
    </row>
    <row r="34" spans="1:236" x14ac:dyDescent="0.3">
      <c r="A34" s="25" t="s">
        <v>60</v>
      </c>
      <c r="B34" s="5" t="s">
        <v>52</v>
      </c>
      <c r="C34" s="24"/>
      <c r="D34" s="6" t="s">
        <v>155</v>
      </c>
      <c r="HX34"/>
      <c r="HY34"/>
      <c r="HZ34"/>
      <c r="IA34"/>
      <c r="IB34"/>
    </row>
    <row r="35" spans="1:236" x14ac:dyDescent="0.3">
      <c r="A35" s="25" t="s">
        <v>61</v>
      </c>
      <c r="B35" s="5" t="s">
        <v>50</v>
      </c>
      <c r="C35" s="24"/>
      <c r="D35" s="6" t="s">
        <v>158</v>
      </c>
      <c r="HX35"/>
      <c r="HY35"/>
      <c r="HZ35"/>
      <c r="IA35"/>
      <c r="IB35"/>
    </row>
    <row r="36" spans="1:236" x14ac:dyDescent="0.3">
      <c r="A36" s="25" t="s">
        <v>62</v>
      </c>
      <c r="B36" s="5" t="s">
        <v>144</v>
      </c>
      <c r="C36" s="25" t="s">
        <v>15</v>
      </c>
      <c r="D36" s="26">
        <v>38830</v>
      </c>
      <c r="HX36"/>
      <c r="HY36"/>
      <c r="HZ36"/>
      <c r="IA36"/>
      <c r="IB36"/>
    </row>
    <row r="37" spans="1:236" x14ac:dyDescent="0.3">
      <c r="A37" s="25" t="s">
        <v>63</v>
      </c>
      <c r="B37" s="5" t="s">
        <v>52</v>
      </c>
      <c r="C37" s="24"/>
      <c r="D37" s="6" t="s">
        <v>159</v>
      </c>
      <c r="HX37"/>
      <c r="HY37"/>
      <c r="HZ37"/>
      <c r="IA37"/>
      <c r="IB37"/>
    </row>
    <row r="38" spans="1:236" x14ac:dyDescent="0.3">
      <c r="A38" s="25" t="s">
        <v>64</v>
      </c>
      <c r="B38" s="5" t="s">
        <v>50</v>
      </c>
      <c r="C38" s="24"/>
      <c r="D38" s="6" t="s">
        <v>161</v>
      </c>
      <c r="HX38"/>
      <c r="HY38"/>
      <c r="HZ38"/>
      <c r="IA38"/>
      <c r="IB38"/>
    </row>
    <row r="39" spans="1:236" x14ac:dyDescent="0.3">
      <c r="A39" s="25" t="s">
        <v>65</v>
      </c>
      <c r="B39" s="5" t="s">
        <v>144</v>
      </c>
      <c r="C39" s="25" t="s">
        <v>15</v>
      </c>
      <c r="D39" s="26">
        <f>2*385368.3</f>
        <v>770736.6</v>
      </c>
      <c r="HX39"/>
      <c r="HY39"/>
      <c r="HZ39"/>
      <c r="IA39"/>
      <c r="IB39"/>
    </row>
    <row r="40" spans="1:236" x14ac:dyDescent="0.3">
      <c r="A40" s="25" t="s">
        <v>66</v>
      </c>
      <c r="B40" s="5" t="s">
        <v>52</v>
      </c>
      <c r="C40" s="24"/>
      <c r="D40" s="6" t="s">
        <v>160</v>
      </c>
      <c r="HX40"/>
      <c r="HY40"/>
      <c r="HZ40"/>
      <c r="IA40"/>
      <c r="IB40"/>
    </row>
    <row r="41" spans="1:236" ht="28.8" x14ac:dyDescent="0.3">
      <c r="A41" s="25" t="s">
        <v>67</v>
      </c>
      <c r="B41" s="5" t="s">
        <v>50</v>
      </c>
      <c r="C41" s="24"/>
      <c r="D41" s="6" t="s">
        <v>180</v>
      </c>
      <c r="HX41"/>
      <c r="HY41"/>
      <c r="HZ41"/>
      <c r="IA41"/>
      <c r="IB41"/>
    </row>
    <row r="42" spans="1:236" x14ac:dyDescent="0.3">
      <c r="A42" s="25" t="s">
        <v>68</v>
      </c>
      <c r="B42" s="5" t="s">
        <v>144</v>
      </c>
      <c r="C42" s="25" t="s">
        <v>15</v>
      </c>
      <c r="D42" s="26">
        <f>12*8000+11000</f>
        <v>107000</v>
      </c>
      <c r="HX42"/>
      <c r="HY42"/>
      <c r="HZ42"/>
      <c r="IA42"/>
      <c r="IB42"/>
    </row>
    <row r="43" spans="1:236" x14ac:dyDescent="0.3">
      <c r="A43" s="25" t="s">
        <v>69</v>
      </c>
      <c r="B43" s="5" t="s">
        <v>52</v>
      </c>
      <c r="C43" s="24"/>
      <c r="D43" s="6" t="s">
        <v>162</v>
      </c>
      <c r="HX43"/>
      <c r="HY43"/>
      <c r="HZ43"/>
      <c r="IA43"/>
      <c r="IB43"/>
    </row>
    <row r="44" spans="1:236" ht="28.8" x14ac:dyDescent="0.3">
      <c r="A44" s="25" t="s">
        <v>70</v>
      </c>
      <c r="B44" s="5" t="s">
        <v>50</v>
      </c>
      <c r="C44" s="24"/>
      <c r="D44" s="6" t="s">
        <v>164</v>
      </c>
      <c r="HX44"/>
      <c r="HY44"/>
      <c r="HZ44"/>
      <c r="IA44"/>
      <c r="IB44"/>
    </row>
    <row r="45" spans="1:236" x14ac:dyDescent="0.3">
      <c r="A45" s="25" t="s">
        <v>71</v>
      </c>
      <c r="B45" s="5" t="s">
        <v>144</v>
      </c>
      <c r="C45" s="25" t="s">
        <v>15</v>
      </c>
      <c r="D45" s="26">
        <f>4275*6*12</f>
        <v>307800</v>
      </c>
      <c r="HX45"/>
      <c r="HY45"/>
      <c r="HZ45"/>
      <c r="IA45"/>
      <c r="IB45"/>
    </row>
    <row r="46" spans="1:236" x14ac:dyDescent="0.3">
      <c r="A46" s="25" t="s">
        <v>72</v>
      </c>
      <c r="B46" s="5" t="s">
        <v>52</v>
      </c>
      <c r="C46" s="24"/>
      <c r="D46" s="6" t="s">
        <v>163</v>
      </c>
      <c r="HX46"/>
      <c r="HY46"/>
      <c r="HZ46"/>
      <c r="IA46"/>
      <c r="IB46"/>
    </row>
    <row r="47" spans="1:236" x14ac:dyDescent="0.3">
      <c r="A47" s="25" t="s">
        <v>181</v>
      </c>
      <c r="B47" s="5" t="s">
        <v>50</v>
      </c>
      <c r="C47" s="24"/>
      <c r="D47" s="6" t="s">
        <v>170</v>
      </c>
      <c r="HX47"/>
      <c r="HY47"/>
      <c r="HZ47"/>
      <c r="IA47"/>
      <c r="IB47"/>
    </row>
    <row r="48" spans="1:236" x14ac:dyDescent="0.3">
      <c r="A48" s="25" t="s">
        <v>182</v>
      </c>
      <c r="B48" s="5" t="s">
        <v>144</v>
      </c>
      <c r="C48" s="25" t="s">
        <v>15</v>
      </c>
      <c r="D48" s="26">
        <v>2800</v>
      </c>
      <c r="HX48"/>
      <c r="HY48"/>
      <c r="HZ48"/>
      <c r="IA48"/>
      <c r="IB48"/>
    </row>
    <row r="49" spans="1:236" x14ac:dyDescent="0.3">
      <c r="A49" s="25" t="s">
        <v>183</v>
      </c>
      <c r="B49" s="5" t="s">
        <v>52</v>
      </c>
      <c r="C49" s="25"/>
      <c r="D49" s="30" t="s">
        <v>171</v>
      </c>
      <c r="HX49"/>
      <c r="HY49"/>
      <c r="HZ49"/>
      <c r="IA49"/>
      <c r="IB49"/>
    </row>
    <row r="50" spans="1:236" x14ac:dyDescent="0.3">
      <c r="A50" s="25" t="s">
        <v>184</v>
      </c>
      <c r="B50" s="5" t="s">
        <v>50</v>
      </c>
      <c r="C50" s="27"/>
      <c r="D50" s="29" t="s">
        <v>166</v>
      </c>
      <c r="HX50"/>
      <c r="HY50"/>
      <c r="HZ50"/>
      <c r="IA50"/>
      <c r="IB50"/>
    </row>
    <row r="51" spans="1:236" x14ac:dyDescent="0.3">
      <c r="A51" s="25" t="s">
        <v>185</v>
      </c>
      <c r="B51" s="5" t="s">
        <v>144</v>
      </c>
      <c r="C51" s="27" t="s">
        <v>15</v>
      </c>
      <c r="D51" s="26">
        <v>12800</v>
      </c>
      <c r="HX51"/>
      <c r="HY51"/>
      <c r="HZ51"/>
      <c r="IA51"/>
      <c r="IB51"/>
    </row>
    <row r="52" spans="1:236" x14ac:dyDescent="0.3">
      <c r="A52" s="25" t="s">
        <v>186</v>
      </c>
      <c r="B52" s="5" t="s">
        <v>52</v>
      </c>
      <c r="C52" s="25"/>
      <c r="D52" s="28" t="s">
        <v>165</v>
      </c>
      <c r="HX52"/>
      <c r="HY52"/>
      <c r="HZ52"/>
      <c r="IA52"/>
      <c r="IB52"/>
    </row>
    <row r="53" spans="1:236" ht="28.8" x14ac:dyDescent="0.3">
      <c r="A53" s="25" t="s">
        <v>187</v>
      </c>
      <c r="B53" s="5" t="s">
        <v>50</v>
      </c>
      <c r="C53" s="27"/>
      <c r="D53" s="6" t="s">
        <v>168</v>
      </c>
      <c r="HX53"/>
      <c r="HY53"/>
      <c r="HZ53"/>
      <c r="IA53"/>
      <c r="IB53"/>
    </row>
    <row r="54" spans="1:236" x14ac:dyDescent="0.3">
      <c r="A54" s="25" t="s">
        <v>188</v>
      </c>
      <c r="B54" s="5" t="s">
        <v>144</v>
      </c>
      <c r="C54" s="27" t="s">
        <v>15</v>
      </c>
      <c r="D54" s="26">
        <v>15000</v>
      </c>
      <c r="HX54"/>
      <c r="HY54"/>
      <c r="HZ54"/>
      <c r="IA54"/>
      <c r="IB54"/>
    </row>
    <row r="55" spans="1:236" x14ac:dyDescent="0.3">
      <c r="A55" s="25" t="s">
        <v>189</v>
      </c>
      <c r="B55" s="5" t="s">
        <v>52</v>
      </c>
      <c r="C55" s="27"/>
      <c r="D55" s="29" t="s">
        <v>167</v>
      </c>
      <c r="HX55"/>
      <c r="HY55"/>
      <c r="HZ55"/>
      <c r="IA55"/>
      <c r="IB55"/>
    </row>
    <row r="56" spans="1:236" x14ac:dyDescent="0.3">
      <c r="A56" s="25" t="s">
        <v>190</v>
      </c>
      <c r="B56" s="5" t="s">
        <v>50</v>
      </c>
      <c r="C56" s="27"/>
      <c r="D56" s="29" t="s">
        <v>169</v>
      </c>
      <c r="HX56"/>
      <c r="HY56"/>
      <c r="HZ56"/>
      <c r="IA56"/>
      <c r="IB56"/>
    </row>
    <row r="57" spans="1:236" x14ac:dyDescent="0.3">
      <c r="A57" s="25" t="s">
        <v>191</v>
      </c>
      <c r="B57" s="5" t="s">
        <v>144</v>
      </c>
      <c r="C57" s="25" t="s">
        <v>15</v>
      </c>
      <c r="D57" s="26">
        <v>1030820.14</v>
      </c>
      <c r="HX57"/>
      <c r="HY57"/>
      <c r="HZ57"/>
      <c r="IA57"/>
      <c r="IB57"/>
    </row>
    <row r="58" spans="1:236" x14ac:dyDescent="0.3">
      <c r="A58" s="25" t="s">
        <v>192</v>
      </c>
      <c r="B58" s="5" t="s">
        <v>52</v>
      </c>
      <c r="C58" s="27"/>
      <c r="D58" s="29" t="s">
        <v>160</v>
      </c>
      <c r="HX58"/>
      <c r="HY58"/>
      <c r="HZ58"/>
      <c r="IA58"/>
      <c r="IB58"/>
    </row>
    <row r="59" spans="1:236" ht="28.8" x14ac:dyDescent="0.3">
      <c r="A59" s="25" t="s">
        <v>193</v>
      </c>
      <c r="B59" s="5" t="s">
        <v>50</v>
      </c>
      <c r="C59" s="25"/>
      <c r="D59" s="6" t="s">
        <v>172</v>
      </c>
      <c r="HX59"/>
      <c r="HY59"/>
      <c r="HZ59"/>
      <c r="IA59"/>
      <c r="IB59"/>
    </row>
    <row r="60" spans="1:236" x14ac:dyDescent="0.3">
      <c r="A60" s="25" t="s">
        <v>194</v>
      </c>
      <c r="B60" s="5" t="s">
        <v>144</v>
      </c>
      <c r="C60" s="25" t="s">
        <v>15</v>
      </c>
      <c r="D60" s="26">
        <v>169776.77</v>
      </c>
      <c r="HX60"/>
      <c r="HY60"/>
      <c r="HZ60"/>
      <c r="IA60"/>
      <c r="IB60"/>
    </row>
    <row r="61" spans="1:236" x14ac:dyDescent="0.3">
      <c r="A61" s="25" t="s">
        <v>195</v>
      </c>
      <c r="B61" s="5" t="s">
        <v>52</v>
      </c>
      <c r="C61" s="25"/>
      <c r="D61" s="6" t="s">
        <v>53</v>
      </c>
      <c r="HX61"/>
      <c r="HY61"/>
      <c r="HZ61"/>
      <c r="IA61"/>
      <c r="IB61"/>
    </row>
    <row r="62" spans="1:236" x14ac:dyDescent="0.3">
      <c r="A62" s="25" t="s">
        <v>74</v>
      </c>
      <c r="B62" s="5" t="s">
        <v>50</v>
      </c>
      <c r="C62" s="24"/>
      <c r="D62" s="6" t="s">
        <v>173</v>
      </c>
      <c r="HX62"/>
      <c r="HY62"/>
      <c r="HZ62"/>
      <c r="IA62"/>
      <c r="IB62"/>
    </row>
    <row r="63" spans="1:236" x14ac:dyDescent="0.3">
      <c r="A63" s="25" t="s">
        <v>77</v>
      </c>
      <c r="B63" s="5" t="s">
        <v>144</v>
      </c>
      <c r="C63" s="25" t="s">
        <v>15</v>
      </c>
      <c r="D63" s="26">
        <f>42000*12</f>
        <v>504000</v>
      </c>
      <c r="HX63"/>
      <c r="HY63"/>
      <c r="HZ63"/>
      <c r="IA63"/>
      <c r="IB63"/>
    </row>
    <row r="64" spans="1:236" x14ac:dyDescent="0.3">
      <c r="A64" s="25" t="s">
        <v>79</v>
      </c>
      <c r="B64" s="5" t="s">
        <v>52</v>
      </c>
      <c r="C64" s="24"/>
      <c r="D64" s="6" t="s">
        <v>53</v>
      </c>
      <c r="HX64"/>
      <c r="HY64"/>
      <c r="HZ64"/>
      <c r="IA64"/>
      <c r="IB64"/>
    </row>
    <row r="65" spans="1:236" x14ac:dyDescent="0.3">
      <c r="A65" s="25" t="s">
        <v>81</v>
      </c>
      <c r="B65" s="5" t="s">
        <v>50</v>
      </c>
      <c r="C65" s="24"/>
      <c r="D65" s="6" t="s">
        <v>174</v>
      </c>
      <c r="HX65"/>
      <c r="HY65"/>
      <c r="HZ65"/>
      <c r="IA65"/>
      <c r="IB65"/>
    </row>
    <row r="66" spans="1:236" x14ac:dyDescent="0.3">
      <c r="A66" s="25" t="s">
        <v>84</v>
      </c>
      <c r="B66" s="5" t="s">
        <v>144</v>
      </c>
      <c r="C66" s="25" t="s">
        <v>15</v>
      </c>
      <c r="D66" s="26">
        <v>18000</v>
      </c>
      <c r="HX66"/>
      <c r="HY66"/>
      <c r="HZ66"/>
      <c r="IA66"/>
      <c r="IB66"/>
    </row>
    <row r="67" spans="1:236" x14ac:dyDescent="0.3">
      <c r="A67" s="25" t="s">
        <v>86</v>
      </c>
      <c r="B67" s="5" t="s">
        <v>52</v>
      </c>
      <c r="C67" s="24"/>
      <c r="D67" s="6" t="s">
        <v>175</v>
      </c>
      <c r="HX67"/>
      <c r="HY67"/>
      <c r="HZ67"/>
      <c r="IA67"/>
      <c r="IB67"/>
    </row>
    <row r="68" spans="1:236" ht="28.8" x14ac:dyDescent="0.3">
      <c r="A68" s="25" t="s">
        <v>87</v>
      </c>
      <c r="B68" s="5" t="s">
        <v>50</v>
      </c>
      <c r="C68" s="24"/>
      <c r="D68" s="6" t="s">
        <v>177</v>
      </c>
      <c r="HX68"/>
      <c r="HY68"/>
      <c r="HZ68"/>
      <c r="IA68"/>
      <c r="IB68"/>
    </row>
    <row r="69" spans="1:236" x14ac:dyDescent="0.3">
      <c r="A69" s="25" t="s">
        <v>196</v>
      </c>
      <c r="B69" s="5" t="s">
        <v>144</v>
      </c>
      <c r="C69" s="25" t="s">
        <v>15</v>
      </c>
      <c r="D69" s="26">
        <f>14400*4</f>
        <v>57600</v>
      </c>
      <c r="HX69"/>
      <c r="HY69"/>
      <c r="HZ69"/>
      <c r="IA69"/>
      <c r="IB69"/>
    </row>
    <row r="70" spans="1:236" x14ac:dyDescent="0.3">
      <c r="A70" s="25" t="s">
        <v>88</v>
      </c>
      <c r="B70" s="5" t="s">
        <v>52</v>
      </c>
      <c r="C70" s="24"/>
      <c r="D70" s="6" t="s">
        <v>176</v>
      </c>
      <c r="HX70"/>
      <c r="HY70"/>
      <c r="HZ70"/>
      <c r="IA70"/>
      <c r="IB70"/>
    </row>
    <row r="71" spans="1:236" ht="28.8" x14ac:dyDescent="0.3">
      <c r="A71" s="25" t="s">
        <v>89</v>
      </c>
      <c r="B71" s="5" t="s">
        <v>50</v>
      </c>
      <c r="C71" s="24"/>
      <c r="D71" s="6" t="s">
        <v>179</v>
      </c>
      <c r="HX71"/>
      <c r="HY71"/>
      <c r="HZ71"/>
      <c r="IA71"/>
      <c r="IB71"/>
    </row>
    <row r="72" spans="1:236" x14ac:dyDescent="0.3">
      <c r="A72" s="25" t="s">
        <v>91</v>
      </c>
      <c r="B72" s="5" t="s">
        <v>144</v>
      </c>
      <c r="C72" s="25" t="s">
        <v>15</v>
      </c>
      <c r="D72" s="26">
        <v>18000</v>
      </c>
      <c r="HX72"/>
      <c r="HY72"/>
      <c r="HZ72"/>
      <c r="IA72"/>
      <c r="IB72"/>
    </row>
    <row r="73" spans="1:236" x14ac:dyDescent="0.3">
      <c r="A73" s="25" t="s">
        <v>94</v>
      </c>
      <c r="B73" s="5" t="s">
        <v>52</v>
      </c>
      <c r="C73" s="24"/>
      <c r="D73" s="6" t="s">
        <v>176</v>
      </c>
      <c r="HX73"/>
      <c r="HY73"/>
      <c r="HZ73"/>
      <c r="IA73"/>
      <c r="IB73"/>
    </row>
    <row r="74" spans="1:236" x14ac:dyDescent="0.3">
      <c r="A74" s="25" t="s">
        <v>97</v>
      </c>
      <c r="B74" s="5" t="s">
        <v>50</v>
      </c>
      <c r="C74" s="24"/>
      <c r="D74" s="6" t="s">
        <v>178</v>
      </c>
      <c r="HX74"/>
      <c r="HY74"/>
      <c r="HZ74"/>
      <c r="IA74"/>
      <c r="IB74"/>
    </row>
    <row r="75" spans="1:236" x14ac:dyDescent="0.3">
      <c r="A75" s="25" t="s">
        <v>100</v>
      </c>
      <c r="B75" s="5" t="s">
        <v>144</v>
      </c>
      <c r="C75" s="25" t="s">
        <v>15</v>
      </c>
      <c r="D75" s="26">
        <v>875136</v>
      </c>
      <c r="HX75"/>
      <c r="HY75"/>
      <c r="HZ75"/>
      <c r="IA75"/>
      <c r="IB75"/>
    </row>
    <row r="76" spans="1:236" x14ac:dyDescent="0.3">
      <c r="A76" s="25" t="s">
        <v>102</v>
      </c>
      <c r="B76" s="5" t="s">
        <v>52</v>
      </c>
      <c r="C76" s="24"/>
      <c r="D76" s="6" t="s">
        <v>53</v>
      </c>
      <c r="HX76"/>
      <c r="HY76"/>
      <c r="HZ76"/>
      <c r="IA76"/>
      <c r="IB76"/>
    </row>
    <row r="77" spans="1:236" x14ac:dyDescent="0.3">
      <c r="A77" s="31" t="s">
        <v>73</v>
      </c>
      <c r="B77" s="31"/>
      <c r="C77" s="31"/>
      <c r="D77" s="31"/>
      <c r="HX77"/>
      <c r="HY77"/>
      <c r="HZ77"/>
      <c r="IA77"/>
      <c r="IB77"/>
    </row>
    <row r="78" spans="1:236" x14ac:dyDescent="0.3">
      <c r="A78" s="8" t="s">
        <v>104</v>
      </c>
      <c r="B78" s="5" t="s">
        <v>75</v>
      </c>
      <c r="C78" s="6" t="s">
        <v>76</v>
      </c>
      <c r="D78" s="15">
        <v>12</v>
      </c>
      <c r="HX78"/>
      <c r="HY78"/>
      <c r="HZ78"/>
      <c r="IA78"/>
      <c r="IB78"/>
    </row>
    <row r="79" spans="1:236" x14ac:dyDescent="0.3">
      <c r="A79" s="8" t="s">
        <v>106</v>
      </c>
      <c r="B79" s="5" t="s">
        <v>78</v>
      </c>
      <c r="C79" s="6" t="s">
        <v>76</v>
      </c>
      <c r="D79" s="15">
        <v>12</v>
      </c>
      <c r="HX79"/>
      <c r="HY79"/>
      <c r="HZ79"/>
      <c r="IA79"/>
      <c r="IB79"/>
    </row>
    <row r="80" spans="1:236" x14ac:dyDescent="0.3">
      <c r="A80" s="8" t="s">
        <v>108</v>
      </c>
      <c r="B80" s="5" t="s">
        <v>80</v>
      </c>
      <c r="C80" s="6" t="s">
        <v>76</v>
      </c>
      <c r="D80" s="15">
        <f>D78-D79</f>
        <v>0</v>
      </c>
      <c r="HX80"/>
      <c r="HY80"/>
      <c r="HZ80"/>
      <c r="IA80"/>
      <c r="IB80"/>
    </row>
    <row r="81" spans="1:236" x14ac:dyDescent="0.3">
      <c r="A81" s="8" t="s">
        <v>110</v>
      </c>
      <c r="B81" s="5" t="s">
        <v>82</v>
      </c>
      <c r="C81" s="6" t="s">
        <v>15</v>
      </c>
      <c r="D81" s="11">
        <v>177307.56</v>
      </c>
      <c r="HX81"/>
      <c r="HY81"/>
      <c r="HZ81"/>
      <c r="IA81"/>
      <c r="IB81"/>
    </row>
    <row r="82" spans="1:236" x14ac:dyDescent="0.3">
      <c r="A82" s="31" t="s">
        <v>83</v>
      </c>
      <c r="B82" s="31"/>
      <c r="C82" s="31"/>
      <c r="D82" s="31"/>
      <c r="HX82"/>
      <c r="HY82"/>
      <c r="HZ82"/>
      <c r="IA82"/>
      <c r="IB82"/>
    </row>
    <row r="83" spans="1:236" ht="28.8" x14ac:dyDescent="0.3">
      <c r="A83" s="8" t="s">
        <v>112</v>
      </c>
      <c r="B83" s="5" t="s">
        <v>85</v>
      </c>
      <c r="C83" s="6" t="s">
        <v>15</v>
      </c>
      <c r="D83" s="11">
        <v>0</v>
      </c>
      <c r="HX83"/>
      <c r="HY83"/>
      <c r="HZ83"/>
      <c r="IA83"/>
      <c r="IB83"/>
    </row>
    <row r="84" spans="1:236" x14ac:dyDescent="0.3">
      <c r="A84" s="8" t="s">
        <v>114</v>
      </c>
      <c r="B84" s="5" t="s">
        <v>17</v>
      </c>
      <c r="C84" s="6" t="s">
        <v>15</v>
      </c>
      <c r="D84" s="16">
        <v>0</v>
      </c>
      <c r="HX84"/>
      <c r="HY84"/>
      <c r="HZ84"/>
      <c r="IA84"/>
      <c r="IB84"/>
    </row>
    <row r="85" spans="1:236" x14ac:dyDescent="0.3">
      <c r="A85" s="8" t="s">
        <v>116</v>
      </c>
      <c r="B85" s="5" t="s">
        <v>19</v>
      </c>
      <c r="C85" s="6" t="s">
        <v>15</v>
      </c>
      <c r="D85" s="16">
        <v>240662.17</v>
      </c>
      <c r="HX85"/>
      <c r="HY85"/>
      <c r="HZ85"/>
      <c r="IA85"/>
      <c r="IB85"/>
    </row>
    <row r="86" spans="1:236" x14ac:dyDescent="0.3">
      <c r="A86" s="8" t="s">
        <v>118</v>
      </c>
      <c r="B86" s="5" t="s">
        <v>43</v>
      </c>
      <c r="C86" s="6" t="s">
        <v>15</v>
      </c>
      <c r="D86" s="12">
        <v>0</v>
      </c>
      <c r="HX86"/>
      <c r="HY86"/>
      <c r="HZ86"/>
      <c r="IA86"/>
      <c r="IB86"/>
    </row>
    <row r="87" spans="1:236" x14ac:dyDescent="0.3">
      <c r="A87" s="8" t="s">
        <v>119</v>
      </c>
      <c r="B87" s="5" t="s">
        <v>45</v>
      </c>
      <c r="C87" s="13" t="s">
        <v>15</v>
      </c>
      <c r="D87" s="17">
        <v>0</v>
      </c>
      <c r="HX87"/>
      <c r="HY87"/>
      <c r="HZ87"/>
      <c r="IA87"/>
      <c r="IB87"/>
    </row>
    <row r="88" spans="1:236" x14ac:dyDescent="0.3">
      <c r="A88" s="8" t="s">
        <v>120</v>
      </c>
      <c r="B88" s="5" t="s">
        <v>47</v>
      </c>
      <c r="C88" s="6" t="s">
        <v>15</v>
      </c>
      <c r="D88" s="18">
        <f>D95+D105+D115</f>
        <v>344797.07</v>
      </c>
      <c r="HX88"/>
      <c r="HY88"/>
      <c r="HZ88"/>
      <c r="IA88"/>
      <c r="IB88"/>
    </row>
    <row r="89" spans="1:236" x14ac:dyDescent="0.3">
      <c r="A89" s="31" t="s">
        <v>90</v>
      </c>
      <c r="B89" s="31"/>
      <c r="C89" s="31"/>
      <c r="D89" s="31"/>
      <c r="HX89"/>
      <c r="HY89"/>
      <c r="HZ89"/>
      <c r="IA89"/>
      <c r="IB89"/>
    </row>
    <row r="90" spans="1:236" x14ac:dyDescent="0.3">
      <c r="A90" s="8" t="s">
        <v>121</v>
      </c>
      <c r="B90" s="5" t="s">
        <v>92</v>
      </c>
      <c r="C90" s="6" t="s">
        <v>7</v>
      </c>
      <c r="D90" s="19" t="s">
        <v>93</v>
      </c>
      <c r="HX90"/>
      <c r="HY90"/>
      <c r="HZ90"/>
      <c r="IA90"/>
      <c r="IB90"/>
    </row>
    <row r="91" spans="1:236" x14ac:dyDescent="0.3">
      <c r="A91" s="8" t="s">
        <v>122</v>
      </c>
      <c r="B91" s="5" t="s">
        <v>95</v>
      </c>
      <c r="C91" s="6" t="s">
        <v>7</v>
      </c>
      <c r="D91" s="9" t="s">
        <v>96</v>
      </c>
      <c r="HX91"/>
      <c r="HY91"/>
      <c r="HZ91"/>
      <c r="IA91"/>
      <c r="IB91"/>
    </row>
    <row r="92" spans="1:236" x14ac:dyDescent="0.3">
      <c r="A92" s="8" t="s">
        <v>123</v>
      </c>
      <c r="B92" s="5" t="s">
        <v>98</v>
      </c>
      <c r="C92" s="6" t="s">
        <v>99</v>
      </c>
      <c r="D92" s="11">
        <v>444269.2</v>
      </c>
      <c r="HX92"/>
      <c r="HY92"/>
      <c r="HZ92"/>
      <c r="IA92"/>
      <c r="IB92"/>
    </row>
    <row r="93" spans="1:236" x14ac:dyDescent="0.3">
      <c r="A93" s="8" t="s">
        <v>124</v>
      </c>
      <c r="B93" s="5" t="s">
        <v>101</v>
      </c>
      <c r="C93" s="6" t="s">
        <v>15</v>
      </c>
      <c r="D93" s="11">
        <v>2136272.19</v>
      </c>
      <c r="HX93"/>
      <c r="HY93"/>
      <c r="HZ93"/>
      <c r="IA93"/>
      <c r="IB93"/>
    </row>
    <row r="94" spans="1:236" x14ac:dyDescent="0.3">
      <c r="A94" s="8" t="s">
        <v>125</v>
      </c>
      <c r="B94" s="5" t="s">
        <v>103</v>
      </c>
      <c r="C94" s="6" t="s">
        <v>15</v>
      </c>
      <c r="D94" s="11">
        <v>2199999.4</v>
      </c>
      <c r="HX94"/>
      <c r="HY94"/>
      <c r="HZ94"/>
      <c r="IA94"/>
      <c r="IB94"/>
    </row>
    <row r="95" spans="1:236" x14ac:dyDescent="0.3">
      <c r="A95" s="4" t="s">
        <v>126</v>
      </c>
      <c r="B95" s="20" t="s">
        <v>105</v>
      </c>
      <c r="C95" s="6" t="s">
        <v>15</v>
      </c>
      <c r="D95" s="11">
        <v>340662.17</v>
      </c>
      <c r="HX95"/>
      <c r="HY95"/>
      <c r="HZ95"/>
      <c r="IA95"/>
      <c r="IB95"/>
    </row>
    <row r="96" spans="1:236" ht="28.8" x14ac:dyDescent="0.3">
      <c r="A96" s="8" t="s">
        <v>128</v>
      </c>
      <c r="B96" s="5" t="s">
        <v>107</v>
      </c>
      <c r="C96" s="6" t="s">
        <v>15</v>
      </c>
      <c r="D96" s="16">
        <v>3482388.52</v>
      </c>
    </row>
    <row r="97" spans="1:4" ht="28.8" x14ac:dyDescent="0.3">
      <c r="A97" s="8" t="s">
        <v>129</v>
      </c>
      <c r="B97" s="5" t="s">
        <v>109</v>
      </c>
      <c r="C97" s="6" t="s">
        <v>15</v>
      </c>
      <c r="D97" s="11">
        <v>3087405.05</v>
      </c>
    </row>
    <row r="98" spans="1:4" ht="28.8" x14ac:dyDescent="0.3">
      <c r="A98" s="8" t="s">
        <v>130</v>
      </c>
      <c r="B98" s="5" t="s">
        <v>111</v>
      </c>
      <c r="C98" s="6" t="s">
        <v>15</v>
      </c>
      <c r="D98" s="11">
        <f>D96-D97</f>
        <v>394983.4700000002</v>
      </c>
    </row>
    <row r="99" spans="1:4" ht="28.8" x14ac:dyDescent="0.3">
      <c r="A99" s="8" t="s">
        <v>131</v>
      </c>
      <c r="B99" s="5" t="s">
        <v>113</v>
      </c>
      <c r="C99" s="6" t="s">
        <v>15</v>
      </c>
      <c r="D99" s="11">
        <f>D98*0.07</f>
        <v>27648.842900000018</v>
      </c>
    </row>
    <row r="100" spans="1:4" x14ac:dyDescent="0.3">
      <c r="A100" s="8" t="s">
        <v>132</v>
      </c>
      <c r="B100" s="5" t="s">
        <v>92</v>
      </c>
      <c r="C100" s="6" t="s">
        <v>7</v>
      </c>
      <c r="D100" s="19" t="s">
        <v>115</v>
      </c>
    </row>
    <row r="101" spans="1:4" x14ac:dyDescent="0.3">
      <c r="A101" s="8" t="s">
        <v>133</v>
      </c>
      <c r="B101" s="5" t="s">
        <v>95</v>
      </c>
      <c r="C101" s="6" t="s">
        <v>7</v>
      </c>
      <c r="D101" s="9" t="s">
        <v>117</v>
      </c>
    </row>
    <row r="102" spans="1:4" x14ac:dyDescent="0.3">
      <c r="A102" s="8" t="s">
        <v>134</v>
      </c>
      <c r="B102" s="5" t="s">
        <v>98</v>
      </c>
      <c r="C102" s="6" t="s">
        <v>99</v>
      </c>
      <c r="D102" s="11">
        <v>0</v>
      </c>
    </row>
    <row r="103" spans="1:4" x14ac:dyDescent="0.3">
      <c r="A103" s="8" t="s">
        <v>135</v>
      </c>
      <c r="B103" s="5" t="s">
        <v>101</v>
      </c>
      <c r="C103" s="6" t="s">
        <v>15</v>
      </c>
      <c r="D103" s="11">
        <v>0</v>
      </c>
    </row>
    <row r="104" spans="1:4" x14ac:dyDescent="0.3">
      <c r="A104" s="8" t="s">
        <v>136</v>
      </c>
      <c r="B104" s="5" t="s">
        <v>103</v>
      </c>
      <c r="C104" s="6" t="s">
        <v>15</v>
      </c>
      <c r="D104" s="11">
        <v>36202.050000000003</v>
      </c>
    </row>
    <row r="105" spans="1:4" x14ac:dyDescent="0.3">
      <c r="A105" s="4" t="s">
        <v>146</v>
      </c>
      <c r="B105" s="20" t="s">
        <v>105</v>
      </c>
      <c r="C105" s="6" t="s">
        <v>15</v>
      </c>
      <c r="D105" s="11">
        <v>2921.08</v>
      </c>
    </row>
    <row r="106" spans="1:4" ht="28.8" x14ac:dyDescent="0.3">
      <c r="A106" s="8" t="s">
        <v>147</v>
      </c>
      <c r="B106" s="5" t="s">
        <v>107</v>
      </c>
      <c r="C106" s="6" t="s">
        <v>15</v>
      </c>
      <c r="D106" s="11">
        <v>54554.49</v>
      </c>
    </row>
    <row r="107" spans="1:4" ht="28.8" x14ac:dyDescent="0.3">
      <c r="A107" s="8" t="s">
        <v>148</v>
      </c>
      <c r="B107" s="5" t="s">
        <v>109</v>
      </c>
      <c r="C107" s="6" t="s">
        <v>15</v>
      </c>
      <c r="D107" s="11">
        <v>36202.050000000003</v>
      </c>
    </row>
    <row r="108" spans="1:4" ht="28.8" x14ac:dyDescent="0.3">
      <c r="A108" s="8" t="s">
        <v>149</v>
      </c>
      <c r="B108" s="5" t="s">
        <v>111</v>
      </c>
      <c r="C108" s="6" t="s">
        <v>15</v>
      </c>
      <c r="D108" s="11">
        <f>D105</f>
        <v>2921.08</v>
      </c>
    </row>
    <row r="109" spans="1:4" ht="28.8" x14ac:dyDescent="0.3">
      <c r="A109" s="8" t="s">
        <v>150</v>
      </c>
      <c r="B109" s="5" t="s">
        <v>113</v>
      </c>
      <c r="C109" s="6" t="s">
        <v>15</v>
      </c>
      <c r="D109" s="11">
        <f>D108*0.07</f>
        <v>204.47560000000001</v>
      </c>
    </row>
    <row r="110" spans="1:4" x14ac:dyDescent="0.3">
      <c r="A110" s="8" t="s">
        <v>151</v>
      </c>
      <c r="B110" s="5" t="s">
        <v>92</v>
      </c>
      <c r="C110" s="6" t="s">
        <v>7</v>
      </c>
      <c r="D110" s="19" t="s">
        <v>127</v>
      </c>
    </row>
    <row r="111" spans="1:4" x14ac:dyDescent="0.3">
      <c r="A111" s="8" t="s">
        <v>152</v>
      </c>
      <c r="B111" s="5" t="s">
        <v>95</v>
      </c>
      <c r="C111" s="6" t="s">
        <v>7</v>
      </c>
      <c r="D111" s="9" t="s">
        <v>117</v>
      </c>
    </row>
    <row r="112" spans="1:4" x14ac:dyDescent="0.3">
      <c r="A112" s="8" t="s">
        <v>197</v>
      </c>
      <c r="B112" s="5" t="s">
        <v>98</v>
      </c>
      <c r="C112" s="6" t="s">
        <v>99</v>
      </c>
      <c r="D112" s="11">
        <f>D102</f>
        <v>0</v>
      </c>
    </row>
    <row r="113" spans="1:4" x14ac:dyDescent="0.3">
      <c r="A113" s="8" t="s">
        <v>198</v>
      </c>
      <c r="B113" s="5" t="s">
        <v>101</v>
      </c>
      <c r="C113" s="6" t="s">
        <v>15</v>
      </c>
      <c r="D113" s="11">
        <v>14970.46</v>
      </c>
    </row>
    <row r="114" spans="1:4" x14ac:dyDescent="0.3">
      <c r="A114" s="8" t="s">
        <v>199</v>
      </c>
      <c r="B114" s="5" t="s">
        <v>103</v>
      </c>
      <c r="C114" s="6" t="s">
        <v>15</v>
      </c>
      <c r="D114" s="11">
        <v>14933.79</v>
      </c>
    </row>
    <row r="115" spans="1:4" x14ac:dyDescent="0.3">
      <c r="A115" s="4" t="s">
        <v>200</v>
      </c>
      <c r="B115" s="20" t="s">
        <v>105</v>
      </c>
      <c r="C115" s="6" t="s">
        <v>15</v>
      </c>
      <c r="D115" s="11">
        <v>1213.82</v>
      </c>
    </row>
    <row r="116" spans="1:4" ht="28.8" x14ac:dyDescent="0.3">
      <c r="A116" s="8" t="s">
        <v>201</v>
      </c>
      <c r="B116" s="5" t="s">
        <v>107</v>
      </c>
      <c r="C116" s="6" t="s">
        <v>15</v>
      </c>
      <c r="D116" s="11">
        <v>23802.91</v>
      </c>
    </row>
    <row r="117" spans="1:4" ht="28.8" x14ac:dyDescent="0.3">
      <c r="A117" s="8" t="s">
        <v>202</v>
      </c>
      <c r="B117" s="5" t="s">
        <v>109</v>
      </c>
      <c r="C117" s="6" t="s">
        <v>15</v>
      </c>
      <c r="D117" s="11">
        <v>14933.79</v>
      </c>
    </row>
    <row r="118" spans="1:4" ht="28.8" x14ac:dyDescent="0.3">
      <c r="A118" s="8" t="s">
        <v>203</v>
      </c>
      <c r="B118" s="5" t="s">
        <v>111</v>
      </c>
      <c r="C118" s="6" t="s">
        <v>15</v>
      </c>
      <c r="D118" s="11">
        <f>D116-D117</f>
        <v>8869.119999999999</v>
      </c>
    </row>
    <row r="119" spans="1:4" ht="28.8" x14ac:dyDescent="0.3">
      <c r="A119" s="8" t="s">
        <v>204</v>
      </c>
      <c r="B119" s="5" t="s">
        <v>113</v>
      </c>
      <c r="C119" s="6" t="s">
        <v>15</v>
      </c>
      <c r="D119" s="11">
        <f>D118*0.07</f>
        <v>620.83839999999998</v>
      </c>
    </row>
    <row r="120" spans="1:4" x14ac:dyDescent="0.3">
      <c r="A120" s="31" t="s">
        <v>137</v>
      </c>
      <c r="B120" s="31"/>
      <c r="C120" s="31"/>
      <c r="D120" s="31"/>
    </row>
    <row r="121" spans="1:4" x14ac:dyDescent="0.3">
      <c r="A121" s="8" t="s">
        <v>205</v>
      </c>
      <c r="B121" s="5" t="s">
        <v>75</v>
      </c>
      <c r="C121" s="6" t="s">
        <v>76</v>
      </c>
      <c r="D121" s="21">
        <v>4</v>
      </c>
    </row>
    <row r="122" spans="1:4" x14ac:dyDescent="0.3">
      <c r="A122" s="8" t="s">
        <v>206</v>
      </c>
      <c r="B122" s="5" t="s">
        <v>78</v>
      </c>
      <c r="C122" s="6" t="s">
        <v>76</v>
      </c>
      <c r="D122" s="21">
        <v>4</v>
      </c>
    </row>
    <row r="123" spans="1:4" x14ac:dyDescent="0.3">
      <c r="A123" s="8" t="s">
        <v>207</v>
      </c>
      <c r="B123" s="5" t="s">
        <v>80</v>
      </c>
      <c r="C123" s="6" t="s">
        <v>76</v>
      </c>
      <c r="D123" s="21">
        <f>D121-D122</f>
        <v>0</v>
      </c>
    </row>
    <row r="124" spans="1:4" x14ac:dyDescent="0.3">
      <c r="A124" s="4" t="s">
        <v>208</v>
      </c>
      <c r="B124" s="5" t="s">
        <v>82</v>
      </c>
      <c r="C124" s="6" t="s">
        <v>15</v>
      </c>
      <c r="D124" s="11">
        <v>89952.95</v>
      </c>
    </row>
    <row r="125" spans="1:4" x14ac:dyDescent="0.3">
      <c r="A125" s="31" t="s">
        <v>138</v>
      </c>
      <c r="B125" s="31"/>
      <c r="C125" s="31"/>
      <c r="D125" s="31"/>
    </row>
    <row r="126" spans="1:4" x14ac:dyDescent="0.3">
      <c r="A126" s="8" t="s">
        <v>209</v>
      </c>
      <c r="B126" s="5" t="s">
        <v>139</v>
      </c>
      <c r="C126" s="6" t="s">
        <v>76</v>
      </c>
      <c r="D126" s="22">
        <v>56</v>
      </c>
    </row>
    <row r="127" spans="1:4" x14ac:dyDescent="0.3">
      <c r="A127" s="4" t="s">
        <v>210</v>
      </c>
      <c r="B127" s="5" t="s">
        <v>140</v>
      </c>
      <c r="C127" s="6" t="s">
        <v>76</v>
      </c>
      <c r="D127" s="22">
        <v>11</v>
      </c>
    </row>
    <row r="128" spans="1:4" ht="28.8" x14ac:dyDescent="0.3">
      <c r="A128" s="8" t="s">
        <v>211</v>
      </c>
      <c r="B128" s="5" t="s">
        <v>141</v>
      </c>
      <c r="C128" s="6" t="s">
        <v>15</v>
      </c>
      <c r="D128" s="11">
        <v>0</v>
      </c>
    </row>
    <row r="131" spans="1:4" x14ac:dyDescent="0.3">
      <c r="A131" s="1" t="s">
        <v>142</v>
      </c>
      <c r="D131" s="23" t="s">
        <v>143</v>
      </c>
    </row>
  </sheetData>
  <mergeCells count="8">
    <mergeCell ref="A120:D120"/>
    <mergeCell ref="A125:D125"/>
    <mergeCell ref="A1:D1"/>
    <mergeCell ref="A7:D7"/>
    <mergeCell ref="A25:D25"/>
    <mergeCell ref="A77:D77"/>
    <mergeCell ref="A82:D82"/>
    <mergeCell ref="A89:D89"/>
  </mergeCells>
  <pageMargins left="0.39370078740157505" right="0.39370078740157505" top="0.39370078740157405" bottom="0.39370078740157405" header="0.19685039370078702" footer="0.1968503937007870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2021-04-09T10:03:40Z</dcterms:modified>
</cp:coreProperties>
</file>